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31" yWindow="0" windowWidth="29010" windowHeight="15585" activeTab="0"/>
  </bookViews>
  <sheets>
    <sheet name="Resultat og budsjett 2023" sheetId="1" r:id="rId1"/>
    <sheet name="Resultat 2023 og 2022" sheetId="2" r:id="rId2"/>
    <sheet name="Budsjett 2024" sheetId="3" r:id="rId3"/>
  </sheets>
  <definedNames/>
  <calcPr calcId="191029"/>
  <extLst/>
</workbook>
</file>

<file path=xl/sharedStrings.xml><?xml version="1.0" encoding="utf-8"?>
<sst xmlns="http://schemas.openxmlformats.org/spreadsheetml/2006/main" count="214" uniqueCount="76">
  <si>
    <t>Resultatrapport</t>
  </si>
  <si>
    <t>KJOSE IDRETTSLAG</t>
  </si>
  <si>
    <t>År 2023/2024:</t>
  </si>
  <si>
    <t>Driftsinntekter</t>
  </si>
  <si>
    <t>Regnskap 2023:</t>
  </si>
  <si>
    <t>Budsjett 2023:</t>
  </si>
  <si>
    <t>Budsjett 2024:</t>
  </si>
  <si>
    <t>3200 Kiosksalg Langevannstua</t>
  </si>
  <si>
    <t>3210 Kiosksalg arrangementer</t>
  </si>
  <si>
    <t>3410 Tilskudd fra idrettsorganisasjoner</t>
  </si>
  <si>
    <t>3440 Offentlige tilskudd for tjenester</t>
  </si>
  <si>
    <t>3600 Leieinntekter + vask Eikvang</t>
  </si>
  <si>
    <t>3900 Andre driftsrelaterte inntekter</t>
  </si>
  <si>
    <t>3920 Medlemskontingenter</t>
  </si>
  <si>
    <t>3945 Stevneinntekter etc</t>
  </si>
  <si>
    <t>3948 Lotterier, bingo, grasrotandelen etc</t>
  </si>
  <si>
    <t>3970 Gaver og bidrag</t>
  </si>
  <si>
    <t>3981 Inntekt strøm fra felles pumpehus</t>
  </si>
  <si>
    <t>3990 Momskompensasjon</t>
  </si>
  <si>
    <t>3140 Sp.b foreningen</t>
  </si>
  <si>
    <t>Sum driftsinntekter</t>
  </si>
  <si>
    <t>Driftskostnader:</t>
  </si>
  <si>
    <t>Stevner og løp</t>
  </si>
  <si>
    <t>4000 Deltagelse i andre stevner - startkontingent</t>
  </si>
  <si>
    <t>4300 Innkjøp varer for videresalg</t>
  </si>
  <si>
    <t>4700 Direkte stevneutgifter/premier</t>
  </si>
  <si>
    <t>4800 Kostnader treningstiltak/materiell</t>
  </si>
  <si>
    <t>Sum stevner og løp</t>
  </si>
  <si>
    <t>Administrasjon og møter:</t>
  </si>
  <si>
    <t>5000 Lønn til ansatte</t>
  </si>
  <si>
    <t>5092 Feriepenger</t>
  </si>
  <si>
    <t>5180 Feriepenger beregnet</t>
  </si>
  <si>
    <t xml:space="preserve">   -     </t>
  </si>
  <si>
    <t>5100 Styre og årsmøtutgifter</t>
  </si>
  <si>
    <t>6700 Honorar regnskapsfører</t>
  </si>
  <si>
    <t>6800 Porto og telekostnader</t>
  </si>
  <si>
    <t>6870 Tilstelninger aktive eller lag</t>
  </si>
  <si>
    <t>6730 Idrettsfaglig bistand</t>
  </si>
  <si>
    <t>6800 Kontorrekvisita (Res)</t>
  </si>
  <si>
    <t>6810 Datakostnad</t>
  </si>
  <si>
    <t>6890 Annen kontorkostnad</t>
  </si>
  <si>
    <t xml:space="preserve">Sum administrasjon og møter </t>
  </si>
  <si>
    <t>Idrettsanlegg:</t>
  </si>
  <si>
    <t>6300 Kostnader Langevannsstua</t>
  </si>
  <si>
    <t xml:space="preserve">6315 Kostnader Ball-løkke </t>
  </si>
  <si>
    <t>6320 Renovasjon, vann, avløp mv.</t>
  </si>
  <si>
    <t>6340 Strøm Eikvang</t>
  </si>
  <si>
    <t>6341 Strøm/vedlikehold pumpeanlegg</t>
  </si>
  <si>
    <t>6360 Renhold</t>
  </si>
  <si>
    <t>6390 Annen kostnad lokaler</t>
  </si>
  <si>
    <t>6550 Driftsmaterialer</t>
  </si>
  <si>
    <t>6560 Rekvisita</t>
  </si>
  <si>
    <t>6600 Reparasjon og vedlikehold Eikvang inkl brøyting</t>
  </si>
  <si>
    <t>6620 Reparasjon og vedlikehold utstyr</t>
  </si>
  <si>
    <t>7000 Drivstoff transportmidler</t>
  </si>
  <si>
    <t>Sum idrettsanlegg:</t>
  </si>
  <si>
    <t>Kontingenter/avgifter:</t>
  </si>
  <si>
    <t>7410 Kontingent/avgift idrettsorganisasjoner</t>
  </si>
  <si>
    <t>7420 Gaver, fradragsberettigede</t>
  </si>
  <si>
    <t>7500 Forsikringspremier</t>
  </si>
  <si>
    <t>7770 Bank og kortgebyrer</t>
  </si>
  <si>
    <t>7798 Annen kostnad, fradragsberettiget</t>
  </si>
  <si>
    <t>Sum kontingenter/avgifter</t>
  </si>
  <si>
    <t>Finansielle poster</t>
  </si>
  <si>
    <t>8050 Annen renteinntekt</t>
  </si>
  <si>
    <t>8056 Påminnelsesavgift</t>
  </si>
  <si>
    <t>8150 Rentekostnader kredittinstitusjoner</t>
  </si>
  <si>
    <t>8170 Andre finanskostnader</t>
  </si>
  <si>
    <t>Sum finansielle poster</t>
  </si>
  <si>
    <t>Årsresultat</t>
  </si>
  <si>
    <t>Regnskap 2022:</t>
  </si>
  <si>
    <t>År 2023:</t>
  </si>
  <si>
    <t>3110 Sponsorinntekter</t>
  </si>
  <si>
    <t>6312 Kostnader til Fløtestien</t>
  </si>
  <si>
    <t>Avvik regnsk/budsjett</t>
  </si>
  <si>
    <t>5330 Styrehonorar kasserer (2024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</si>
</sst>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/>
    <xf numFmtId="0" fontId="0" fillId="27" borderId="10" xfId="0" applyFill="1" applyBorder="1"/>
    <xf numFmtId="0" fontId="0" fillId="0" borderId="10" xfId="0" applyBorder="1"/>
    <xf numFmtId="4" fontId="0" fillId="0" borderId="10" xfId="0" applyNumberFormat="1" applyBorder="1"/>
    <xf numFmtId="0" fontId="16" fillId="0" borderId="10" xfId="0" applyFont="1" applyBorder="1"/>
    <xf numFmtId="4" fontId="16" fillId="0" borderId="10" xfId="0" applyNumberFormat="1" applyFont="1" applyBorder="1"/>
    <xf numFmtId="0" fontId="16" fillId="27" borderId="10" xfId="0" applyFont="1" applyFill="1" applyBorder="1"/>
    <xf numFmtId="4" fontId="16" fillId="27" borderId="10" xfId="0" applyNumberFormat="1" applyFont="1" applyFill="1" applyBorder="1"/>
    <xf numFmtId="0" fontId="16" fillId="27" borderId="0" xfId="0" applyFont="1" applyFill="1"/>
    <xf numFmtId="0" fontId="19" fillId="0" borderId="0" xfId="0" applyFont="1"/>
    <xf numFmtId="0" fontId="18" fillId="27" borderId="10" xfId="0" applyFont="1" applyFill="1" applyBorder="1"/>
    <xf numFmtId="0" fontId="19" fillId="0" borderId="10" xfId="0" applyFont="1" applyBorder="1"/>
    <xf numFmtId="4" fontId="19" fillId="0" borderId="10" xfId="0" applyNumberFormat="1" applyFont="1" applyBorder="1"/>
    <xf numFmtId="4" fontId="18" fillId="27" borderId="10" xfId="0" applyNumberFormat="1" applyFont="1" applyFill="1" applyBorder="1"/>
    <xf numFmtId="4" fontId="19" fillId="27" borderId="10" xfId="0" applyNumberFormat="1" applyFont="1" applyFill="1" applyBorder="1"/>
    <xf numFmtId="0" fontId="18" fillId="33" borderId="10" xfId="0" applyFont="1" applyFill="1" applyBorder="1"/>
    <xf numFmtId="4" fontId="18" fillId="33" borderId="10" xfId="0" applyNumberFormat="1" applyFont="1" applyFill="1" applyBorder="1"/>
    <xf numFmtId="4" fontId="19" fillId="22" borderId="10" xfId="0" applyNumberFormat="1" applyFont="1" applyFill="1" applyBorder="1"/>
    <xf numFmtId="0" fontId="19" fillId="22" borderId="10" xfId="0" applyFont="1" applyFill="1" applyBorder="1"/>
    <xf numFmtId="4" fontId="20" fillId="22" borderId="10" xfId="0" applyNumberFormat="1" applyFont="1" applyFill="1" applyBorder="1"/>
    <xf numFmtId="0" fontId="20" fillId="22" borderId="10" xfId="0" applyFont="1" applyFill="1" applyBorder="1"/>
    <xf numFmtId="4" fontId="21" fillId="27" borderId="10" xfId="0" applyNumberFormat="1" applyFont="1" applyFill="1" applyBorder="1"/>
    <xf numFmtId="0" fontId="19" fillId="27" borderId="10" xfId="0" applyFont="1" applyFill="1" applyBorder="1"/>
    <xf numFmtId="0" fontId="20" fillId="27" borderId="10" xfId="0" applyFont="1" applyFill="1" applyBorder="1"/>
    <xf numFmtId="43" fontId="20" fillId="22" borderId="10" xfId="61" applyFont="1" applyFill="1" applyBorder="1"/>
    <xf numFmtId="43" fontId="21" fillId="27" borderId="10" xfId="61" applyFont="1" applyFill="1" applyBorder="1"/>
    <xf numFmtId="43" fontId="20" fillId="27" borderId="10" xfId="61" applyFont="1" applyFill="1" applyBorder="1"/>
    <xf numFmtId="43" fontId="19" fillId="22" borderId="10" xfId="61" applyFont="1" applyFill="1" applyBorder="1"/>
    <xf numFmtId="43" fontId="19" fillId="27" borderId="10" xfId="61" applyFont="1" applyFill="1" applyBorder="1"/>
    <xf numFmtId="43" fontId="18" fillId="27" borderId="10" xfId="61" applyFont="1" applyFill="1" applyBorder="1"/>
    <xf numFmtId="43" fontId="16" fillId="27" borderId="10" xfId="61" applyFont="1" applyFill="1" applyBorder="1"/>
    <xf numFmtId="43" fontId="0" fillId="27" borderId="10" xfId="61" applyFont="1" applyFill="1" applyBorder="1"/>
    <xf numFmtId="43" fontId="14" fillId="24" borderId="10" xfId="61" applyFont="1" applyFill="1" applyBorder="1"/>
    <xf numFmtId="43" fontId="22" fillId="27" borderId="10" xfId="61" applyFont="1" applyFill="1" applyBorder="1"/>
    <xf numFmtId="43" fontId="14" fillId="27" borderId="10" xfId="61" applyFont="1" applyFill="1" applyBorder="1"/>
    <xf numFmtId="43" fontId="23" fillId="27" borderId="10" xfId="61" applyFont="1" applyFill="1" applyBorder="1"/>
    <xf numFmtId="4" fontId="20" fillId="0" borderId="10" xfId="0" applyNumberFormat="1" applyFont="1" applyBorder="1"/>
    <xf numFmtId="0" fontId="20" fillId="0" borderId="10" xfId="0" applyFont="1" applyBorder="1"/>
    <xf numFmtId="4" fontId="21" fillId="33" borderId="10" xfId="0" applyNumberFormat="1" applyFont="1" applyFill="1" applyBorder="1"/>
    <xf numFmtId="43" fontId="0" fillId="23" borderId="10" xfId="61" applyFont="1" applyFill="1" applyBorder="1"/>
    <xf numFmtId="43" fontId="14" fillId="23" borderId="10" xfId="61" applyFont="1" applyFill="1" applyBorder="1"/>
    <xf numFmtId="43" fontId="23" fillId="23" borderId="10" xfId="61" applyFont="1" applyFill="1" applyBorder="1"/>
    <xf numFmtId="43" fontId="14" fillId="33" borderId="10" xfId="61" applyFont="1" applyFill="1" applyBorder="1"/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tel" xfId="20"/>
    <cellStyle name="Overskrift 1" xfId="21"/>
    <cellStyle name="Overskrift 2" xfId="22"/>
    <cellStyle name="Overskrift 3" xfId="23"/>
    <cellStyle name="Overskrift 4" xfId="24"/>
    <cellStyle name="God" xfId="25"/>
    <cellStyle name="Dårlig" xfId="26"/>
    <cellStyle name="Nøytral" xfId="27"/>
    <cellStyle name="Inndata" xfId="28"/>
    <cellStyle name="Utdata" xfId="29"/>
    <cellStyle name="Beregning" xfId="30"/>
    <cellStyle name="Koblet celle" xfId="31"/>
    <cellStyle name="Kontrollcelle" xfId="32"/>
    <cellStyle name="Varseltekst" xfId="33"/>
    <cellStyle name="Merknad" xfId="34"/>
    <cellStyle name="Forklarende tekst" xfId="35"/>
    <cellStyle name="Totalt" xfId="36"/>
    <cellStyle name="Uthevingsfarge1" xfId="37"/>
    <cellStyle name="20 % – uthevingsfarge 1" xfId="38"/>
    <cellStyle name="40 % – uthevingsfarge 1" xfId="39"/>
    <cellStyle name="60 % – uthevingsfarge 1" xfId="40"/>
    <cellStyle name="Uthevingsfarge2" xfId="41"/>
    <cellStyle name="20 % – uthevingsfarge 2" xfId="42"/>
    <cellStyle name="40 % – uthevingsfarge 2" xfId="43"/>
    <cellStyle name="60 % – uthevingsfarge 2" xfId="44"/>
    <cellStyle name="Uthevingsfarge3" xfId="45"/>
    <cellStyle name="20 % – uthevingsfarge 3" xfId="46"/>
    <cellStyle name="40 % – uthevingsfarge 3" xfId="47"/>
    <cellStyle name="60 % – uthevingsfarge 3" xfId="48"/>
    <cellStyle name="Uthevingsfarge4" xfId="49"/>
    <cellStyle name="20 % – uthevingsfarge 4" xfId="50"/>
    <cellStyle name="40 % – uthevingsfarge 4" xfId="51"/>
    <cellStyle name="60 % – uthevingsfarge 4" xfId="52"/>
    <cellStyle name="Uthevingsfarge5" xfId="53"/>
    <cellStyle name="20 % – uthevingsfarge 5" xfId="54"/>
    <cellStyle name="40 % – uthevingsfarge 5" xfId="55"/>
    <cellStyle name="60 % – uthevingsfarge 5" xfId="56"/>
    <cellStyle name="Uthevingsfarge6" xfId="57"/>
    <cellStyle name="20 % – uthevingsfarge 6" xfId="58"/>
    <cellStyle name="40 % – uthevingsfarge 6" xfId="59"/>
    <cellStyle name="60 % – uthevingsfarge 6" xfId="60"/>
    <cellStyle name="K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6"/>
  <sheetViews>
    <sheetView tabSelected="1" workbookViewId="0" topLeftCell="A1">
      <selection activeCell="H67" sqref="H67"/>
    </sheetView>
  </sheetViews>
  <sheetFormatPr defaultColWidth="11.421875" defaultRowHeight="15"/>
  <cols>
    <col min="1" max="1" width="39.140625" style="0" customWidth="1"/>
    <col min="2" max="2" width="15.28125" style="0" customWidth="1"/>
    <col min="3" max="3" width="14.57421875" style="0" customWidth="1"/>
    <col min="4" max="4" width="17.7109375" style="0" customWidth="1"/>
    <col min="5" max="5" width="13.421875" style="0" customWidth="1"/>
    <col min="6" max="6" width="13.57421875" style="0" customWidth="1"/>
  </cols>
  <sheetData>
    <row r="1" spans="1:4" ht="15">
      <c r="A1" s="10" t="s">
        <v>0</v>
      </c>
      <c r="B1" s="9"/>
      <c r="C1" s="9"/>
      <c r="D1" s="9"/>
    </row>
    <row r="2" spans="1:4" ht="15">
      <c r="A2" s="10" t="s">
        <v>1</v>
      </c>
      <c r="B2" s="9"/>
      <c r="C2" s="9"/>
      <c r="D2" s="9"/>
    </row>
    <row r="3" spans="1:4" ht="15">
      <c r="A3" s="9"/>
      <c r="B3" s="10" t="s">
        <v>71</v>
      </c>
      <c r="C3" s="9"/>
      <c r="D3" s="9"/>
    </row>
    <row r="4" spans="1:4" ht="15">
      <c r="A4" s="9"/>
      <c r="B4" s="9"/>
      <c r="C4" s="9"/>
      <c r="D4" s="9"/>
    </row>
    <row r="5" spans="1:6" ht="15">
      <c r="A5" s="10" t="s">
        <v>3</v>
      </c>
      <c r="B5" s="10" t="s">
        <v>4</v>
      </c>
      <c r="C5" s="10" t="s">
        <v>5</v>
      </c>
      <c r="D5" s="10" t="s">
        <v>74</v>
      </c>
      <c r="E5" s="10" t="s">
        <v>70</v>
      </c>
      <c r="F5" s="6" t="s">
        <v>6</v>
      </c>
    </row>
    <row r="6" spans="1:6" ht="15">
      <c r="A6" s="11" t="s">
        <v>7</v>
      </c>
      <c r="B6" s="17">
        <v>47345</v>
      </c>
      <c r="C6" s="12">
        <v>50000</v>
      </c>
      <c r="D6" s="12">
        <f>B6-C6</f>
        <v>-2655</v>
      </c>
      <c r="E6" s="12">
        <v>51400</v>
      </c>
      <c r="F6" s="39">
        <v>40000</v>
      </c>
    </row>
    <row r="7" spans="1:6" ht="15">
      <c r="A7" s="11" t="s">
        <v>72</v>
      </c>
      <c r="B7" s="17"/>
      <c r="C7" s="12"/>
      <c r="D7" s="12"/>
      <c r="E7" s="12">
        <v>40000</v>
      </c>
      <c r="F7" s="39">
        <v>14000</v>
      </c>
    </row>
    <row r="8" spans="1:6" ht="15">
      <c r="A8" s="11" t="s">
        <v>8</v>
      </c>
      <c r="B8" s="17">
        <v>13215</v>
      </c>
      <c r="C8" s="12">
        <v>10000</v>
      </c>
      <c r="D8" s="12">
        <f aca="true" t="shared" si="0" ref="D8:D19">B8-C8</f>
        <v>3215</v>
      </c>
      <c r="E8" s="12">
        <v>10440</v>
      </c>
      <c r="F8" s="39">
        <v>12000</v>
      </c>
    </row>
    <row r="9" spans="1:6" ht="15">
      <c r="A9" s="11" t="s">
        <v>9</v>
      </c>
      <c r="B9" s="17">
        <v>22672</v>
      </c>
      <c r="C9" s="12">
        <v>15000</v>
      </c>
      <c r="D9" s="12">
        <f t="shared" si="0"/>
        <v>7672</v>
      </c>
      <c r="E9" s="12">
        <v>14335</v>
      </c>
      <c r="F9" s="39">
        <v>20000</v>
      </c>
    </row>
    <row r="10" spans="1:6" ht="15">
      <c r="A10" s="11" t="s">
        <v>10</v>
      </c>
      <c r="B10" s="17">
        <v>50100</v>
      </c>
      <c r="C10" s="12">
        <v>60000</v>
      </c>
      <c r="D10" s="12">
        <f t="shared" si="0"/>
        <v>-9900</v>
      </c>
      <c r="E10" s="12">
        <v>214648.55</v>
      </c>
      <c r="F10" s="39">
        <v>50000</v>
      </c>
    </row>
    <row r="11" spans="1:6" ht="15">
      <c r="A11" s="11" t="s">
        <v>11</v>
      </c>
      <c r="B11" s="17">
        <v>84857.5</v>
      </c>
      <c r="C11" s="12">
        <v>60000</v>
      </c>
      <c r="D11" s="12">
        <f t="shared" si="0"/>
        <v>24857.5</v>
      </c>
      <c r="E11" s="12">
        <v>43345</v>
      </c>
      <c r="F11" s="39">
        <v>60000</v>
      </c>
    </row>
    <row r="12" spans="1:6" ht="15">
      <c r="A12" s="11" t="s">
        <v>12</v>
      </c>
      <c r="B12" s="17">
        <v>12011.95</v>
      </c>
      <c r="C12" s="12">
        <v>12000</v>
      </c>
      <c r="D12" s="12">
        <f t="shared" si="0"/>
        <v>11.950000000000728</v>
      </c>
      <c r="E12" s="12"/>
      <c r="F12" s="39">
        <v>52000</v>
      </c>
    </row>
    <row r="13" spans="1:6" ht="15">
      <c r="A13" s="11" t="s">
        <v>13</v>
      </c>
      <c r="B13" s="17">
        <v>33250</v>
      </c>
      <c r="C13" s="12">
        <v>30000</v>
      </c>
      <c r="D13" s="12">
        <f t="shared" si="0"/>
        <v>3250</v>
      </c>
      <c r="E13" s="12">
        <v>11350</v>
      </c>
      <c r="F13" s="39">
        <v>35000</v>
      </c>
    </row>
    <row r="14" spans="1:6" ht="15">
      <c r="A14" s="11" t="s">
        <v>14</v>
      </c>
      <c r="B14" s="17">
        <v>77254.32</v>
      </c>
      <c r="C14" s="12">
        <v>35000</v>
      </c>
      <c r="D14" s="12">
        <f t="shared" si="0"/>
        <v>42254.32000000001</v>
      </c>
      <c r="E14" s="12">
        <v>132600</v>
      </c>
      <c r="F14" s="39">
        <v>40000</v>
      </c>
    </row>
    <row r="15" spans="1:6" ht="15">
      <c r="A15" s="11" t="s">
        <v>15</v>
      </c>
      <c r="B15" s="17">
        <v>28503.61</v>
      </c>
      <c r="C15" s="12">
        <v>20000</v>
      </c>
      <c r="D15" s="12">
        <f t="shared" si="0"/>
        <v>8503.61</v>
      </c>
      <c r="E15" s="12">
        <v>26952.02</v>
      </c>
      <c r="F15" s="39">
        <v>25000</v>
      </c>
    </row>
    <row r="16" spans="1:6" ht="15">
      <c r="A16" s="11" t="s">
        <v>16</v>
      </c>
      <c r="B16" s="17">
        <v>15891.19</v>
      </c>
      <c r="C16" s="12">
        <v>15000</v>
      </c>
      <c r="D16" s="12">
        <f t="shared" si="0"/>
        <v>891.1900000000005</v>
      </c>
      <c r="E16" s="12"/>
      <c r="F16" s="39">
        <v>5000</v>
      </c>
    </row>
    <row r="17" spans="1:6" ht="15">
      <c r="A17" s="11" t="s">
        <v>17</v>
      </c>
      <c r="B17" s="17">
        <v>8488</v>
      </c>
      <c r="C17" s="12">
        <v>15000</v>
      </c>
      <c r="D17" s="12">
        <f t="shared" si="0"/>
        <v>-6512</v>
      </c>
      <c r="E17" s="12">
        <v>17000</v>
      </c>
      <c r="F17" s="39">
        <v>10000</v>
      </c>
    </row>
    <row r="18" spans="1:6" ht="15">
      <c r="A18" s="11" t="s">
        <v>18</v>
      </c>
      <c r="B18" s="17">
        <v>46938</v>
      </c>
      <c r="C18" s="12">
        <v>30000</v>
      </c>
      <c r="D18" s="12">
        <f t="shared" si="0"/>
        <v>16938</v>
      </c>
      <c r="E18" s="12">
        <v>27393</v>
      </c>
      <c r="F18" s="39">
        <v>30000</v>
      </c>
    </row>
    <row r="19" spans="1:6" ht="15">
      <c r="A19" s="11" t="s">
        <v>19</v>
      </c>
      <c r="B19" s="18"/>
      <c r="C19" s="12">
        <v>100000</v>
      </c>
      <c r="D19" s="12">
        <f t="shared" si="0"/>
        <v>-100000</v>
      </c>
      <c r="E19" s="12"/>
      <c r="F19" s="39">
        <v>100000</v>
      </c>
    </row>
    <row r="20" spans="1:6" ht="15">
      <c r="A20" s="10" t="s">
        <v>20</v>
      </c>
      <c r="B20" s="13">
        <v>440526.57</v>
      </c>
      <c r="C20" s="13">
        <v>452000</v>
      </c>
      <c r="D20" s="13">
        <f>B20-C20</f>
        <v>-11473.429999999993</v>
      </c>
      <c r="E20" s="13">
        <f>SUM(E6:E19)</f>
        <v>589463.57</v>
      </c>
      <c r="F20" s="30">
        <f>SUM(F6:F19)</f>
        <v>493000</v>
      </c>
    </row>
    <row r="21" spans="1:5" ht="15">
      <c r="A21" s="11"/>
      <c r="B21" s="18"/>
      <c r="C21" s="11"/>
      <c r="D21" s="11"/>
      <c r="E21" s="12"/>
    </row>
    <row r="22" spans="1:6" ht="15">
      <c r="A22" s="10" t="s">
        <v>21</v>
      </c>
      <c r="B22" s="22"/>
      <c r="C22" s="22"/>
      <c r="D22" s="22"/>
      <c r="E22" s="14"/>
      <c r="F22" s="31"/>
    </row>
    <row r="23" spans="1:6" ht="15">
      <c r="A23" s="10" t="s">
        <v>22</v>
      </c>
      <c r="B23" s="22"/>
      <c r="C23" s="22"/>
      <c r="D23" s="22"/>
      <c r="E23" s="14"/>
      <c r="F23" s="31"/>
    </row>
    <row r="24" spans="1:6" ht="15">
      <c r="A24" s="11" t="s">
        <v>23</v>
      </c>
      <c r="B24" s="19">
        <v>-4450</v>
      </c>
      <c r="C24" s="36">
        <v>-10000</v>
      </c>
      <c r="D24" s="12">
        <f>B24-C24</f>
        <v>5550</v>
      </c>
      <c r="E24" s="12">
        <v>-8290</v>
      </c>
      <c r="F24" s="40">
        <v>-10000</v>
      </c>
    </row>
    <row r="25" spans="1:6" ht="15">
      <c r="A25" s="11" t="s">
        <v>24</v>
      </c>
      <c r="B25" s="19">
        <v>-37015.42</v>
      </c>
      <c r="C25" s="36">
        <v>-25000</v>
      </c>
      <c r="D25" s="12">
        <f aca="true" t="shared" si="1" ref="D25:D28">B25-C25</f>
        <v>-12015.419999999998</v>
      </c>
      <c r="E25" s="12">
        <v>-19484.42</v>
      </c>
      <c r="F25" s="40">
        <v>-25000</v>
      </c>
    </row>
    <row r="26" spans="1:6" ht="15">
      <c r="A26" s="11" t="s">
        <v>25</v>
      </c>
      <c r="B26" s="19">
        <v>-31071.01</v>
      </c>
      <c r="C26" s="36">
        <v>-34000</v>
      </c>
      <c r="D26" s="12">
        <f t="shared" si="1"/>
        <v>2928.9900000000016</v>
      </c>
      <c r="E26" s="12">
        <v>-70402.17</v>
      </c>
      <c r="F26" s="40">
        <v>-35000</v>
      </c>
    </row>
    <row r="27" spans="1:6" ht="15">
      <c r="A27" s="11" t="s">
        <v>26</v>
      </c>
      <c r="B27" s="20"/>
      <c r="C27" s="36">
        <v>-35000</v>
      </c>
      <c r="D27" s="12">
        <f t="shared" si="1"/>
        <v>35000</v>
      </c>
      <c r="E27" s="12"/>
      <c r="F27" s="40">
        <v>-10000</v>
      </c>
    </row>
    <row r="28" spans="1:6" ht="15">
      <c r="A28" s="10" t="s">
        <v>27</v>
      </c>
      <c r="B28" s="21">
        <v>-72536.43</v>
      </c>
      <c r="C28" s="21">
        <v>-104000</v>
      </c>
      <c r="D28" s="13">
        <f t="shared" si="1"/>
        <v>31463.570000000007</v>
      </c>
      <c r="E28" s="13">
        <f>SUM(E24:E27)</f>
        <v>-98176.59</v>
      </c>
      <c r="F28" s="33">
        <f>SUM(F24:F27)</f>
        <v>-80000</v>
      </c>
    </row>
    <row r="29" spans="1:5" ht="15">
      <c r="A29" s="11"/>
      <c r="B29" s="20"/>
      <c r="C29" s="11"/>
      <c r="D29" s="11"/>
      <c r="E29" s="12"/>
    </row>
    <row r="30" spans="1:6" ht="15">
      <c r="A30" s="10" t="s">
        <v>28</v>
      </c>
      <c r="B30" s="23"/>
      <c r="C30" s="22"/>
      <c r="D30" s="22"/>
      <c r="E30" s="14"/>
      <c r="F30" s="34"/>
    </row>
    <row r="31" spans="1:6" ht="15">
      <c r="A31" s="11" t="s">
        <v>29</v>
      </c>
      <c r="B31" s="24">
        <v>-17900</v>
      </c>
      <c r="C31" s="36">
        <v>-15000</v>
      </c>
      <c r="D31" s="12">
        <f>B31-C31</f>
        <v>-2900</v>
      </c>
      <c r="E31" s="12">
        <v>-15200</v>
      </c>
      <c r="F31" s="40">
        <v>-20000</v>
      </c>
    </row>
    <row r="32" spans="1:6" ht="15">
      <c r="A32" s="11" t="s">
        <v>30</v>
      </c>
      <c r="B32" s="24">
        <v>-1287</v>
      </c>
      <c r="C32" s="36">
        <v>-1800</v>
      </c>
      <c r="D32" s="12">
        <f aca="true" t="shared" si="2" ref="D32:D43">B32-C32</f>
        <v>513</v>
      </c>
      <c r="E32" s="12">
        <v>-1900</v>
      </c>
      <c r="F32" s="40">
        <v>-1000</v>
      </c>
    </row>
    <row r="33" spans="1:6" ht="15">
      <c r="A33" s="11" t="s">
        <v>31</v>
      </c>
      <c r="B33" s="24">
        <v>-924</v>
      </c>
      <c r="C33" s="37">
        <v>0</v>
      </c>
      <c r="D33" s="12">
        <f>B33-C33</f>
        <v>-924</v>
      </c>
      <c r="E33" s="12"/>
      <c r="F33" s="40">
        <v>-2400</v>
      </c>
    </row>
    <row r="34" spans="1:6" ht="15">
      <c r="A34" s="11" t="s">
        <v>33</v>
      </c>
      <c r="B34" s="24"/>
      <c r="C34" s="36">
        <v>-1000</v>
      </c>
      <c r="D34" s="12">
        <f t="shared" si="2"/>
        <v>1000</v>
      </c>
      <c r="E34" s="12"/>
      <c r="F34" s="40">
        <v>-1000</v>
      </c>
    </row>
    <row r="35" spans="1:6" ht="15">
      <c r="A35" s="11" t="s">
        <v>75</v>
      </c>
      <c r="B35" s="24"/>
      <c r="C35" s="36"/>
      <c r="D35" s="12"/>
      <c r="E35" s="12"/>
      <c r="F35" s="40">
        <v>-10000</v>
      </c>
    </row>
    <row r="36" spans="1:6" ht="15">
      <c r="A36" s="11" t="s">
        <v>34</v>
      </c>
      <c r="B36" s="24">
        <v>-9985</v>
      </c>
      <c r="C36" s="36">
        <v>-32000</v>
      </c>
      <c r="D36" s="12">
        <f t="shared" si="2"/>
        <v>22015</v>
      </c>
      <c r="E36" s="12">
        <v>-31843</v>
      </c>
      <c r="F36" s="40"/>
    </row>
    <row r="37" spans="1:6" ht="15">
      <c r="A37" s="11" t="s">
        <v>35</v>
      </c>
      <c r="B37" s="24">
        <v>-12961.2</v>
      </c>
      <c r="C37" s="36">
        <v>-22000</v>
      </c>
      <c r="D37" s="12">
        <f t="shared" si="2"/>
        <v>9038.8</v>
      </c>
      <c r="E37" s="12">
        <v>-21064.04</v>
      </c>
      <c r="F37" s="40">
        <v>-15000</v>
      </c>
    </row>
    <row r="38" spans="1:6" ht="15">
      <c r="A38" s="11" t="s">
        <v>36</v>
      </c>
      <c r="B38" s="24"/>
      <c r="C38" s="36">
        <v>-10000</v>
      </c>
      <c r="D38" s="12">
        <f t="shared" si="2"/>
        <v>10000</v>
      </c>
      <c r="E38" s="12">
        <v>-4770</v>
      </c>
      <c r="F38" s="40">
        <v>-5000</v>
      </c>
    </row>
    <row r="39" spans="1:6" ht="15">
      <c r="A39" s="11" t="s">
        <v>37</v>
      </c>
      <c r="B39" s="24">
        <v>-4688</v>
      </c>
      <c r="C39" s="37"/>
      <c r="D39" s="12">
        <f t="shared" si="2"/>
        <v>-4688</v>
      </c>
      <c r="E39" s="12"/>
      <c r="F39" s="40">
        <v>-50000</v>
      </c>
    </row>
    <row r="40" spans="1:6" ht="15">
      <c r="A40" s="11" t="s">
        <v>38</v>
      </c>
      <c r="B40" s="24">
        <v>-1319</v>
      </c>
      <c r="C40" s="37"/>
      <c r="D40" s="12">
        <f t="shared" si="2"/>
        <v>-1319</v>
      </c>
      <c r="E40" s="12"/>
      <c r="F40" s="40">
        <v>-1000</v>
      </c>
    </row>
    <row r="41" spans="1:6" ht="15">
      <c r="A41" s="11" t="s">
        <v>39</v>
      </c>
      <c r="B41" s="24">
        <v>-9696.25</v>
      </c>
      <c r="C41" s="37"/>
      <c r="D41" s="12">
        <f t="shared" si="2"/>
        <v>-9696.25</v>
      </c>
      <c r="E41" s="12"/>
      <c r="F41" s="40">
        <v>-8000</v>
      </c>
    </row>
    <row r="42" spans="1:6" ht="15">
      <c r="A42" s="11" t="s">
        <v>40</v>
      </c>
      <c r="B42" s="24">
        <v>-690</v>
      </c>
      <c r="C42" s="37"/>
      <c r="D42" s="12">
        <f t="shared" si="2"/>
        <v>-690</v>
      </c>
      <c r="E42" s="12"/>
      <c r="F42" s="40">
        <v>-1000</v>
      </c>
    </row>
    <row r="43" spans="1:6" ht="15">
      <c r="A43" s="10" t="s">
        <v>41</v>
      </c>
      <c r="B43" s="25">
        <v>-59450.45</v>
      </c>
      <c r="C43" s="21">
        <v>-81800</v>
      </c>
      <c r="D43" s="13">
        <f t="shared" si="2"/>
        <v>22349.550000000003</v>
      </c>
      <c r="E43" s="13">
        <f>SUM(E31:E42)</f>
        <v>-74777.04000000001</v>
      </c>
      <c r="F43" s="33">
        <f>SUM(F31:F42)</f>
        <v>-114400</v>
      </c>
    </row>
    <row r="44" spans="1:5" ht="15">
      <c r="A44" s="11"/>
      <c r="B44" s="24"/>
      <c r="C44" s="11"/>
      <c r="D44" s="11"/>
      <c r="E44" s="12"/>
    </row>
    <row r="45" spans="1:6" ht="15">
      <c r="A45" s="10" t="s">
        <v>42</v>
      </c>
      <c r="B45" s="26"/>
      <c r="C45" s="22"/>
      <c r="D45" s="22"/>
      <c r="E45" s="14"/>
      <c r="F45" s="34"/>
    </row>
    <row r="46" spans="1:6" ht="15">
      <c r="A46" s="11" t="s">
        <v>43</v>
      </c>
      <c r="B46" s="24">
        <v>-55045</v>
      </c>
      <c r="C46" s="36">
        <v>-15000</v>
      </c>
      <c r="D46" s="12">
        <f>B46-C46</f>
        <v>-40045</v>
      </c>
      <c r="E46" s="12">
        <v>-10383</v>
      </c>
      <c r="F46" s="40">
        <v>-15000</v>
      </c>
    </row>
    <row r="47" spans="1:6" ht="15">
      <c r="A47" s="11" t="s">
        <v>73</v>
      </c>
      <c r="B47" s="24"/>
      <c r="C47" s="36"/>
      <c r="D47" s="12"/>
      <c r="E47" s="12">
        <v>-18422.32</v>
      </c>
      <c r="F47" s="40"/>
    </row>
    <row r="48" spans="1:6" ht="15">
      <c r="A48" s="11" t="s">
        <v>44</v>
      </c>
      <c r="B48" s="24">
        <v>-13834.66</v>
      </c>
      <c r="C48" s="36">
        <v>-100000</v>
      </c>
      <c r="D48" s="12">
        <f aca="true" t="shared" si="3" ref="D48:D59">B48-C48</f>
        <v>86165.34</v>
      </c>
      <c r="E48" s="12">
        <v>-14765.09</v>
      </c>
      <c r="F48" s="40">
        <v>-100000</v>
      </c>
    </row>
    <row r="49" spans="1:6" ht="15">
      <c r="A49" s="11" t="s">
        <v>45</v>
      </c>
      <c r="B49" s="24">
        <v>-9399.14</v>
      </c>
      <c r="C49" s="36">
        <v>-10000</v>
      </c>
      <c r="D49" s="12">
        <f t="shared" si="3"/>
        <v>600.8600000000006</v>
      </c>
      <c r="E49" s="12">
        <v>-6841.08</v>
      </c>
      <c r="F49" s="40">
        <v>-10000</v>
      </c>
    </row>
    <row r="50" spans="1:6" ht="15">
      <c r="A50" s="11" t="s">
        <v>46</v>
      </c>
      <c r="B50" s="24">
        <v>-69758.61</v>
      </c>
      <c r="C50" s="36">
        <v>-80000</v>
      </c>
      <c r="D50" s="12">
        <f t="shared" si="3"/>
        <v>10241.39</v>
      </c>
      <c r="E50" s="12">
        <v>-76854.46</v>
      </c>
      <c r="F50" s="40">
        <v>-80000</v>
      </c>
    </row>
    <row r="51" spans="1:6" ht="15">
      <c r="A51" s="11" t="s">
        <v>47</v>
      </c>
      <c r="B51" s="24">
        <v>-10232.43</v>
      </c>
      <c r="C51" s="36">
        <v>-25000</v>
      </c>
      <c r="D51" s="12">
        <f t="shared" si="3"/>
        <v>14767.57</v>
      </c>
      <c r="E51" s="12">
        <v>-13836.29</v>
      </c>
      <c r="F51" s="40">
        <v>-15000</v>
      </c>
    </row>
    <row r="52" spans="1:6" ht="15">
      <c r="A52" s="11" t="s">
        <v>48</v>
      </c>
      <c r="B52" s="24">
        <v>-2556.15</v>
      </c>
      <c r="C52" s="36">
        <v>-1000</v>
      </c>
      <c r="D52" s="12">
        <f t="shared" si="3"/>
        <v>-1556.15</v>
      </c>
      <c r="E52" s="12"/>
      <c r="F52" s="40">
        <v>-3000</v>
      </c>
    </row>
    <row r="53" spans="1:6" ht="15">
      <c r="A53" s="11" t="s">
        <v>49</v>
      </c>
      <c r="B53" s="24">
        <v>-4632.5</v>
      </c>
      <c r="C53" s="37"/>
      <c r="D53" s="12">
        <f t="shared" si="3"/>
        <v>-4632.5</v>
      </c>
      <c r="E53" s="12">
        <v>-3853</v>
      </c>
      <c r="F53" s="40">
        <v>-5000</v>
      </c>
    </row>
    <row r="54" spans="1:6" ht="15">
      <c r="A54" s="11" t="s">
        <v>50</v>
      </c>
      <c r="B54" s="24">
        <v>-3085</v>
      </c>
      <c r="C54" s="37"/>
      <c r="D54" s="12">
        <f t="shared" si="3"/>
        <v>-3085</v>
      </c>
      <c r="E54" s="12"/>
      <c r="F54" s="40"/>
    </row>
    <row r="55" spans="1:6" ht="15">
      <c r="A55" s="11" t="s">
        <v>51</v>
      </c>
      <c r="B55" s="24">
        <v>-2066.54</v>
      </c>
      <c r="C55" s="36">
        <v>-25000</v>
      </c>
      <c r="D55" s="12">
        <f t="shared" si="3"/>
        <v>22933.46</v>
      </c>
      <c r="E55" s="12">
        <v>-947.86</v>
      </c>
      <c r="F55" s="40">
        <v>-5000</v>
      </c>
    </row>
    <row r="56" spans="1:6" ht="15">
      <c r="A56" s="11" t="s">
        <v>52</v>
      </c>
      <c r="B56" s="24">
        <v>-30840</v>
      </c>
      <c r="C56" s="36">
        <v>-20000</v>
      </c>
      <c r="D56" s="12">
        <f t="shared" si="3"/>
        <v>-10840</v>
      </c>
      <c r="E56" s="12">
        <v>-16974.5</v>
      </c>
      <c r="F56" s="40">
        <v>-30000</v>
      </c>
    </row>
    <row r="57" spans="1:6" ht="15">
      <c r="A57" s="11" t="s">
        <v>53</v>
      </c>
      <c r="B57" s="24">
        <v>-896</v>
      </c>
      <c r="C57" s="36">
        <v>-10000</v>
      </c>
      <c r="D57" s="12">
        <f t="shared" si="3"/>
        <v>9104</v>
      </c>
      <c r="E57" s="12"/>
      <c r="F57" s="40">
        <v>-10000</v>
      </c>
    </row>
    <row r="58" spans="1:6" ht="15">
      <c r="A58" s="11" t="s">
        <v>54</v>
      </c>
      <c r="B58" s="24">
        <v>-3470.51</v>
      </c>
      <c r="C58" s="37"/>
      <c r="D58" s="12">
        <f t="shared" si="3"/>
        <v>-3470.51</v>
      </c>
      <c r="E58" s="12"/>
      <c r="F58" s="40">
        <v>-5000</v>
      </c>
    </row>
    <row r="59" spans="1:6" ht="15">
      <c r="A59" s="10" t="s">
        <v>55</v>
      </c>
      <c r="B59" s="25">
        <v>-205816.54</v>
      </c>
      <c r="C59" s="21">
        <v>-286000</v>
      </c>
      <c r="D59" s="13">
        <f t="shared" si="3"/>
        <v>80183.45999999999</v>
      </c>
      <c r="E59" s="13">
        <f>SUM(E46:E58)</f>
        <v>-162877.6</v>
      </c>
      <c r="F59" s="33">
        <f>SUM(F46:F58)</f>
        <v>-278000</v>
      </c>
    </row>
    <row r="60" spans="1:5" ht="15">
      <c r="A60" s="11"/>
      <c r="B60" s="24"/>
      <c r="C60" s="11"/>
      <c r="D60" s="11"/>
      <c r="E60" s="12"/>
    </row>
    <row r="61" spans="1:6" ht="15">
      <c r="A61" s="10" t="s">
        <v>56</v>
      </c>
      <c r="B61" s="26"/>
      <c r="C61" s="22"/>
      <c r="D61" s="22"/>
      <c r="E61" s="14"/>
      <c r="F61" s="34"/>
    </row>
    <row r="62" spans="1:6" ht="15">
      <c r="A62" s="11" t="s">
        <v>57</v>
      </c>
      <c r="B62" s="24"/>
      <c r="C62" s="36">
        <v>-7000</v>
      </c>
      <c r="D62" s="12">
        <f>B62-C62</f>
        <v>7000</v>
      </c>
      <c r="E62" s="12">
        <v>-6790</v>
      </c>
      <c r="F62" s="40">
        <v>-5000</v>
      </c>
    </row>
    <row r="63" spans="1:6" ht="15">
      <c r="A63" s="11" t="s">
        <v>58</v>
      </c>
      <c r="B63" s="24">
        <v>-2725</v>
      </c>
      <c r="C63" s="37"/>
      <c r="D63" s="12">
        <f aca="true" t="shared" si="4" ref="D63:D67">B63-C63</f>
        <v>-2725</v>
      </c>
      <c r="E63" s="12"/>
      <c r="F63" s="40">
        <v>-1000</v>
      </c>
    </row>
    <row r="64" spans="1:6" ht="15">
      <c r="A64" s="11" t="s">
        <v>59</v>
      </c>
      <c r="B64" s="24">
        <v>-40902</v>
      </c>
      <c r="C64" s="36">
        <v>-38000</v>
      </c>
      <c r="D64" s="12">
        <f t="shared" si="4"/>
        <v>-2902</v>
      </c>
      <c r="E64" s="12">
        <v>-38411</v>
      </c>
      <c r="F64" s="40">
        <v>-42000</v>
      </c>
    </row>
    <row r="65" spans="1:6" ht="15">
      <c r="A65" s="11" t="s">
        <v>60</v>
      </c>
      <c r="B65" s="24">
        <v>-5361.93</v>
      </c>
      <c r="C65" s="37">
        <v>-200</v>
      </c>
      <c r="D65" s="12">
        <f t="shared" si="4"/>
        <v>-5161.93</v>
      </c>
      <c r="E65" s="12">
        <v>-225</v>
      </c>
      <c r="F65" s="40">
        <v>-5000</v>
      </c>
    </row>
    <row r="66" spans="1:6" ht="15">
      <c r="A66" s="11" t="s">
        <v>61</v>
      </c>
      <c r="B66" s="24">
        <v>-1364.4</v>
      </c>
      <c r="C66" s="36">
        <v>-1000</v>
      </c>
      <c r="D66" s="12">
        <f t="shared" si="4"/>
        <v>-364.4000000000001</v>
      </c>
      <c r="E66" s="12">
        <v>-1000</v>
      </c>
      <c r="F66" s="40">
        <v>-1000</v>
      </c>
    </row>
    <row r="67" spans="1:6" ht="15">
      <c r="A67" s="10" t="s">
        <v>62</v>
      </c>
      <c r="B67" s="25">
        <v>-50353.33</v>
      </c>
      <c r="C67" s="21">
        <v>-46200</v>
      </c>
      <c r="D67" s="13">
        <f t="shared" si="4"/>
        <v>-4153.330000000002</v>
      </c>
      <c r="E67" s="13">
        <f>SUM(E62:E66)</f>
        <v>-46426</v>
      </c>
      <c r="F67" s="33">
        <f>SUM(F62:F66)</f>
        <v>-54000</v>
      </c>
    </row>
    <row r="68" spans="1:6" ht="15">
      <c r="A68" s="11"/>
      <c r="B68" s="27"/>
      <c r="C68" s="37"/>
      <c r="D68" s="11"/>
      <c r="E68" s="12"/>
      <c r="F68" s="40"/>
    </row>
    <row r="69" spans="1:6" ht="15">
      <c r="A69" s="10" t="s">
        <v>63</v>
      </c>
      <c r="B69" s="28"/>
      <c r="C69" s="23"/>
      <c r="D69" s="22"/>
      <c r="E69" s="14"/>
      <c r="F69" s="34"/>
    </row>
    <row r="70" spans="1:6" ht="15">
      <c r="A70" s="11" t="s">
        <v>64</v>
      </c>
      <c r="B70" s="27">
        <v>6223.79</v>
      </c>
      <c r="C70" s="37">
        <v>900</v>
      </c>
      <c r="D70" s="12">
        <f>B70-C70</f>
        <v>5323.79</v>
      </c>
      <c r="E70" s="12">
        <v>864.37</v>
      </c>
      <c r="F70" s="41">
        <v>6000</v>
      </c>
    </row>
    <row r="71" spans="1:6" ht="15">
      <c r="A71" s="11" t="s">
        <v>65</v>
      </c>
      <c r="B71" s="24">
        <v>-560</v>
      </c>
      <c r="C71" s="37"/>
      <c r="D71" s="12">
        <f aca="true" t="shared" si="5" ref="D71:D74">B71-C71</f>
        <v>-560</v>
      </c>
      <c r="E71" s="12"/>
      <c r="F71" s="40"/>
    </row>
    <row r="72" spans="1:6" ht="15">
      <c r="A72" s="11" t="s">
        <v>66</v>
      </c>
      <c r="B72" s="24">
        <v>-213.07</v>
      </c>
      <c r="C72" s="37"/>
      <c r="D72" s="12">
        <f t="shared" si="5"/>
        <v>-213.07</v>
      </c>
      <c r="E72" s="12"/>
      <c r="F72" s="40"/>
    </row>
    <row r="73" spans="1:6" ht="15">
      <c r="A73" s="11" t="s">
        <v>67</v>
      </c>
      <c r="B73" s="27"/>
      <c r="C73" s="36">
        <v>-5000</v>
      </c>
      <c r="D73" s="12">
        <f t="shared" si="5"/>
        <v>5000</v>
      </c>
      <c r="E73" s="12">
        <v>-5487.12</v>
      </c>
      <c r="F73" s="40"/>
    </row>
    <row r="74" spans="1:6" ht="15">
      <c r="A74" s="10" t="s">
        <v>68</v>
      </c>
      <c r="B74" s="29">
        <v>5450.72</v>
      </c>
      <c r="C74" s="21">
        <f>SUM(C70:C73)</f>
        <v>-4100</v>
      </c>
      <c r="D74" s="13">
        <f t="shared" si="5"/>
        <v>9550.720000000001</v>
      </c>
      <c r="E74" s="13">
        <f>SUM(E70:E73)</f>
        <v>-4622.75</v>
      </c>
      <c r="F74" s="35">
        <f>SUM(F70:F73)</f>
        <v>6000</v>
      </c>
    </row>
    <row r="75" spans="1:6" ht="15">
      <c r="A75" s="11"/>
      <c r="B75" s="27"/>
      <c r="C75" s="11"/>
      <c r="D75" s="11" t="s">
        <v>32</v>
      </c>
      <c r="E75" s="12"/>
      <c r="F75" s="32"/>
    </row>
    <row r="76" spans="1:6" ht="15">
      <c r="A76" s="15" t="s">
        <v>69</v>
      </c>
      <c r="B76" s="16">
        <v>57820.54</v>
      </c>
      <c r="C76" s="38">
        <v>-70100</v>
      </c>
      <c r="D76" s="16">
        <f>D20+D28+D43+D59+D67+D74</f>
        <v>127920.54000000001</v>
      </c>
      <c r="E76" s="16">
        <f>E20+E28+E43+E59+E67+E74</f>
        <v>202583.58999999994</v>
      </c>
      <c r="F76" s="42">
        <f>F20+F28+F43+F59+F67+F74</f>
        <v>-27400</v>
      </c>
    </row>
  </sheetData>
  <conditionalFormatting sqref="D6:D76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086614173228346" right="0.7086614173228346" top="0.7480314960629921" bottom="0.7480314960629921" header="0.31496062992125984" footer="0.31496062992125984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2C05D-B260-40A3-BA28-2ACB5DE76629}">
  <dimension ref="A1:C73"/>
  <sheetViews>
    <sheetView workbookViewId="0" topLeftCell="A1">
      <selection activeCell="C69" sqref="C69"/>
    </sheetView>
  </sheetViews>
  <sheetFormatPr defaultColWidth="11.421875" defaultRowHeight="15"/>
  <cols>
    <col min="1" max="1" width="36.28125" style="0" customWidth="1"/>
    <col min="2" max="2" width="12.7109375" style="0" customWidth="1"/>
    <col min="3" max="3" width="13.7109375" style="0" customWidth="1"/>
  </cols>
  <sheetData>
    <row r="1" ht="15">
      <c r="A1" s="8" t="s">
        <v>0</v>
      </c>
    </row>
    <row r="2" ht="15">
      <c r="A2" s="8" t="s">
        <v>1</v>
      </c>
    </row>
    <row r="3" ht="15">
      <c r="B3" s="8" t="s">
        <v>71</v>
      </c>
    </row>
    <row r="5" spans="1:3" ht="15">
      <c r="A5" s="6" t="s">
        <v>3</v>
      </c>
      <c r="B5" s="6" t="s">
        <v>4</v>
      </c>
      <c r="C5" s="6" t="s">
        <v>70</v>
      </c>
    </row>
    <row r="6" spans="1:3" ht="15">
      <c r="A6" s="2" t="s">
        <v>7</v>
      </c>
      <c r="B6" s="3">
        <v>47345</v>
      </c>
      <c r="C6" s="3"/>
    </row>
    <row r="7" spans="1:3" ht="15">
      <c r="A7" s="2" t="s">
        <v>8</v>
      </c>
      <c r="B7" s="3">
        <v>13215</v>
      </c>
      <c r="C7" s="3"/>
    </row>
    <row r="8" spans="1:3" ht="15">
      <c r="A8" s="2" t="s">
        <v>9</v>
      </c>
      <c r="B8" s="3">
        <v>22672</v>
      </c>
      <c r="C8" s="3"/>
    </row>
    <row r="9" spans="1:3" ht="15">
      <c r="A9" s="2" t="s">
        <v>10</v>
      </c>
      <c r="B9" s="3">
        <v>50100</v>
      </c>
      <c r="C9" s="3"/>
    </row>
    <row r="10" spans="1:3" ht="15">
      <c r="A10" s="2" t="s">
        <v>11</v>
      </c>
      <c r="B10" s="3">
        <v>84857.5</v>
      </c>
      <c r="C10" s="3"/>
    </row>
    <row r="11" spans="1:3" ht="15">
      <c r="A11" s="2" t="s">
        <v>12</v>
      </c>
      <c r="B11" s="3">
        <v>12011.95</v>
      </c>
      <c r="C11" s="3"/>
    </row>
    <row r="12" spans="1:3" ht="15">
      <c r="A12" s="2" t="s">
        <v>13</v>
      </c>
      <c r="B12" s="3">
        <v>33250</v>
      </c>
      <c r="C12" s="3"/>
    </row>
    <row r="13" spans="1:3" ht="15">
      <c r="A13" s="2" t="s">
        <v>14</v>
      </c>
      <c r="B13" s="3">
        <v>77254.32</v>
      </c>
      <c r="C13" s="3"/>
    </row>
    <row r="14" spans="1:3" ht="15">
      <c r="A14" s="2" t="s">
        <v>15</v>
      </c>
      <c r="B14" s="3">
        <v>28503.61</v>
      </c>
      <c r="C14" s="3"/>
    </row>
    <row r="15" spans="1:3" ht="15">
      <c r="A15" s="2" t="s">
        <v>16</v>
      </c>
      <c r="B15" s="3">
        <v>15891.19</v>
      </c>
      <c r="C15" s="3"/>
    </row>
    <row r="16" spans="1:3" ht="15">
      <c r="A16" s="2" t="s">
        <v>17</v>
      </c>
      <c r="B16" s="3">
        <v>8488</v>
      </c>
      <c r="C16" s="3"/>
    </row>
    <row r="17" spans="1:3" ht="15">
      <c r="A17" s="2" t="s">
        <v>18</v>
      </c>
      <c r="B17" s="3">
        <v>46938</v>
      </c>
      <c r="C17" s="3"/>
    </row>
    <row r="18" spans="1:3" ht="15">
      <c r="A18" s="2" t="s">
        <v>19</v>
      </c>
      <c r="B18" s="2"/>
      <c r="C18" s="3"/>
    </row>
    <row r="19" spans="1:3" ht="15">
      <c r="A19" s="6" t="s">
        <v>20</v>
      </c>
      <c r="B19" s="7">
        <v>440526.57</v>
      </c>
      <c r="C19" s="7"/>
    </row>
    <row r="20" spans="1:3" ht="15">
      <c r="A20" s="2"/>
      <c r="B20" s="2"/>
      <c r="C20" s="2"/>
    </row>
    <row r="21" spans="1:3" ht="15">
      <c r="A21" s="6" t="s">
        <v>21</v>
      </c>
      <c r="B21" s="2"/>
      <c r="C21" s="2"/>
    </row>
    <row r="22" spans="1:3" ht="15">
      <c r="A22" s="6" t="s">
        <v>22</v>
      </c>
      <c r="B22" s="2"/>
      <c r="C22" s="2"/>
    </row>
    <row r="23" spans="1:3" ht="15">
      <c r="A23" s="2" t="s">
        <v>23</v>
      </c>
      <c r="B23" s="3">
        <v>-4450</v>
      </c>
      <c r="C23" s="3"/>
    </row>
    <row r="24" spans="1:3" ht="15">
      <c r="A24" s="2" t="s">
        <v>24</v>
      </c>
      <c r="B24" s="3">
        <v>-37015.42</v>
      </c>
      <c r="C24" s="3"/>
    </row>
    <row r="25" spans="1:3" ht="15">
      <c r="A25" s="2" t="s">
        <v>25</v>
      </c>
      <c r="B25" s="3">
        <v>-31071.01</v>
      </c>
      <c r="C25" s="3"/>
    </row>
    <row r="26" spans="1:3" ht="15">
      <c r="A26" s="2" t="s">
        <v>26</v>
      </c>
      <c r="B26" s="2"/>
      <c r="C26" s="3"/>
    </row>
    <row r="27" spans="1:3" ht="15">
      <c r="A27" s="4" t="s">
        <v>27</v>
      </c>
      <c r="B27" s="5">
        <v>-72536.43</v>
      </c>
      <c r="C27" s="5"/>
    </row>
    <row r="28" spans="1:3" ht="15">
      <c r="A28" s="2"/>
      <c r="B28" s="2"/>
      <c r="C28" s="2"/>
    </row>
    <row r="29" spans="1:3" ht="15">
      <c r="A29" s="6" t="s">
        <v>28</v>
      </c>
      <c r="B29" s="2"/>
      <c r="C29" s="2"/>
    </row>
    <row r="30" spans="1:3" ht="15">
      <c r="A30" s="2" t="s">
        <v>29</v>
      </c>
      <c r="B30" s="3">
        <v>-17900</v>
      </c>
      <c r="C30" s="3"/>
    </row>
    <row r="31" spans="1:3" ht="15">
      <c r="A31" s="2" t="s">
        <v>30</v>
      </c>
      <c r="B31" s="3">
        <v>-1287</v>
      </c>
      <c r="C31" s="3"/>
    </row>
    <row r="32" spans="1:3" ht="15">
      <c r="A32" s="2" t="s">
        <v>31</v>
      </c>
      <c r="B32" s="2">
        <v>-924</v>
      </c>
      <c r="C32" s="2"/>
    </row>
    <row r="33" spans="1:3" ht="15">
      <c r="A33" s="2" t="s">
        <v>33</v>
      </c>
      <c r="B33" s="2"/>
      <c r="C33" s="3"/>
    </row>
    <row r="34" spans="1:3" ht="15">
      <c r="A34" s="2" t="s">
        <v>34</v>
      </c>
      <c r="B34" s="3">
        <v>-9985</v>
      </c>
      <c r="C34" s="3"/>
    </row>
    <row r="35" spans="1:3" ht="15">
      <c r="A35" s="2" t="s">
        <v>35</v>
      </c>
      <c r="B35" s="3">
        <v>-12961.2</v>
      </c>
      <c r="C35" s="3"/>
    </row>
    <row r="36" spans="1:3" ht="15">
      <c r="A36" s="2" t="s">
        <v>36</v>
      </c>
      <c r="B36" s="2"/>
      <c r="C36" s="3"/>
    </row>
    <row r="37" spans="1:3" ht="15">
      <c r="A37" s="2" t="s">
        <v>37</v>
      </c>
      <c r="B37" s="3">
        <v>-4688</v>
      </c>
      <c r="C37" s="2"/>
    </row>
    <row r="38" spans="1:3" ht="15">
      <c r="A38" s="2" t="s">
        <v>38</v>
      </c>
      <c r="B38" s="3">
        <v>-1319</v>
      </c>
      <c r="C38" s="2"/>
    </row>
    <row r="39" spans="1:3" ht="15">
      <c r="A39" s="2" t="s">
        <v>39</v>
      </c>
      <c r="B39" s="3">
        <v>-9696.25</v>
      </c>
      <c r="C39" s="2"/>
    </row>
    <row r="40" spans="1:3" ht="15">
      <c r="A40" s="2" t="s">
        <v>40</v>
      </c>
      <c r="B40" s="2">
        <v>-690</v>
      </c>
      <c r="C40" s="2"/>
    </row>
    <row r="41" spans="1:3" ht="15">
      <c r="A41" s="6" t="s">
        <v>41</v>
      </c>
      <c r="B41" s="7">
        <v>-59450.45</v>
      </c>
      <c r="C41" s="7"/>
    </row>
    <row r="42" spans="1:3" ht="15">
      <c r="A42" s="2"/>
      <c r="B42" s="2"/>
      <c r="C42" s="2"/>
    </row>
    <row r="43" spans="1:3" ht="15">
      <c r="A43" s="6" t="s">
        <v>42</v>
      </c>
      <c r="B43" s="2"/>
      <c r="C43" s="2"/>
    </row>
    <row r="44" spans="1:3" ht="15">
      <c r="A44" s="2" t="s">
        <v>43</v>
      </c>
      <c r="B44" s="3">
        <v>-55045</v>
      </c>
      <c r="C44" s="3"/>
    </row>
    <row r="45" spans="1:3" ht="15">
      <c r="A45" s="2" t="s">
        <v>44</v>
      </c>
      <c r="B45" s="3">
        <v>-13834.66</v>
      </c>
      <c r="C45" s="3"/>
    </row>
    <row r="46" spans="1:3" ht="15">
      <c r="A46" s="2" t="s">
        <v>45</v>
      </c>
      <c r="B46" s="3">
        <v>-9399.14</v>
      </c>
      <c r="C46" s="3"/>
    </row>
    <row r="47" spans="1:3" ht="15">
      <c r="A47" s="2" t="s">
        <v>46</v>
      </c>
      <c r="B47" s="3">
        <v>-69758.61</v>
      </c>
      <c r="C47" s="3"/>
    </row>
    <row r="48" spans="1:3" ht="15">
      <c r="A48" s="2" t="s">
        <v>47</v>
      </c>
      <c r="B48" s="3">
        <v>-10232.43</v>
      </c>
      <c r="C48" s="3"/>
    </row>
    <row r="49" spans="1:3" ht="15">
      <c r="A49" s="2" t="s">
        <v>48</v>
      </c>
      <c r="B49" s="3">
        <v>-2556.15</v>
      </c>
      <c r="C49" s="3"/>
    </row>
    <row r="50" spans="1:3" ht="15">
      <c r="A50" s="2" t="s">
        <v>49</v>
      </c>
      <c r="B50" s="3">
        <v>-4632.5</v>
      </c>
      <c r="C50" s="2"/>
    </row>
    <row r="51" spans="1:3" ht="15">
      <c r="A51" s="2" t="s">
        <v>50</v>
      </c>
      <c r="B51" s="3">
        <v>-3085</v>
      </c>
      <c r="C51" s="2"/>
    </row>
    <row r="52" spans="1:3" ht="15">
      <c r="A52" s="2" t="s">
        <v>51</v>
      </c>
      <c r="B52" s="3">
        <v>-2066.54</v>
      </c>
      <c r="C52" s="3"/>
    </row>
    <row r="53" spans="1:3" ht="15">
      <c r="A53" s="2" t="s">
        <v>52</v>
      </c>
      <c r="B53" s="3">
        <v>-30840</v>
      </c>
      <c r="C53" s="3"/>
    </row>
    <row r="54" spans="1:3" ht="15">
      <c r="A54" s="2" t="s">
        <v>53</v>
      </c>
      <c r="B54" s="2">
        <v>-896</v>
      </c>
      <c r="C54" s="3"/>
    </row>
    <row r="55" spans="1:3" ht="15">
      <c r="A55" s="2" t="s">
        <v>54</v>
      </c>
      <c r="B55" s="3">
        <v>-3470.51</v>
      </c>
      <c r="C55" s="2"/>
    </row>
    <row r="56" spans="1:3" ht="15">
      <c r="A56" s="6" t="s">
        <v>55</v>
      </c>
      <c r="B56" s="7">
        <v>-205816.54</v>
      </c>
      <c r="C56" s="7"/>
    </row>
    <row r="57" spans="1:3" ht="15">
      <c r="A57" s="2"/>
      <c r="B57" s="2"/>
      <c r="C57" s="2"/>
    </row>
    <row r="58" spans="1:3" ht="15">
      <c r="A58" s="6" t="s">
        <v>56</v>
      </c>
      <c r="B58" s="2"/>
      <c r="C58" s="2"/>
    </row>
    <row r="59" spans="1:3" ht="15">
      <c r="A59" s="2" t="s">
        <v>57</v>
      </c>
      <c r="B59" s="2"/>
      <c r="C59" s="3"/>
    </row>
    <row r="60" spans="1:3" ht="15">
      <c r="A60" s="2" t="s">
        <v>58</v>
      </c>
      <c r="B60" s="3">
        <v>-2725</v>
      </c>
      <c r="C60" s="2"/>
    </row>
    <row r="61" spans="1:3" ht="15">
      <c r="A61" s="2" t="s">
        <v>59</v>
      </c>
      <c r="B61" s="3">
        <v>-40902</v>
      </c>
      <c r="C61" s="3"/>
    </row>
    <row r="62" spans="1:3" ht="15">
      <c r="A62" s="2" t="s">
        <v>60</v>
      </c>
      <c r="B62" s="3">
        <v>-5361.93</v>
      </c>
      <c r="C62" s="2"/>
    </row>
    <row r="63" spans="1:3" ht="15">
      <c r="A63" s="2" t="s">
        <v>61</v>
      </c>
      <c r="B63" s="3">
        <v>-1364.4</v>
      </c>
      <c r="C63" s="3"/>
    </row>
    <row r="64" spans="1:3" ht="15">
      <c r="A64" s="6" t="s">
        <v>62</v>
      </c>
      <c r="B64" s="7">
        <v>-50353.33</v>
      </c>
      <c r="C64" s="7"/>
    </row>
    <row r="65" spans="1:3" ht="15">
      <c r="A65" s="2"/>
      <c r="B65" s="2"/>
      <c r="C65" s="2"/>
    </row>
    <row r="66" spans="1:3" ht="15">
      <c r="A66" s="6" t="s">
        <v>63</v>
      </c>
      <c r="B66" s="2"/>
      <c r="C66" s="2"/>
    </row>
    <row r="67" spans="1:3" ht="15">
      <c r="A67" s="2" t="s">
        <v>64</v>
      </c>
      <c r="B67" s="3">
        <v>6223.79</v>
      </c>
      <c r="C67" s="2"/>
    </row>
    <row r="68" spans="1:3" ht="15">
      <c r="A68" s="2" t="s">
        <v>65</v>
      </c>
      <c r="B68" s="2">
        <v>-560</v>
      </c>
      <c r="C68" s="2"/>
    </row>
    <row r="69" spans="1:3" ht="15">
      <c r="A69" s="2" t="s">
        <v>66</v>
      </c>
      <c r="B69" s="2">
        <v>-213.07</v>
      </c>
      <c r="C69" s="2"/>
    </row>
    <row r="70" spans="1:3" ht="15">
      <c r="A70" s="2" t="s">
        <v>67</v>
      </c>
      <c r="B70" s="2"/>
      <c r="C70" s="3"/>
    </row>
    <row r="71" spans="1:3" ht="15">
      <c r="A71" s="6" t="s">
        <v>68</v>
      </c>
      <c r="B71" s="7">
        <v>5450.72</v>
      </c>
      <c r="C71" s="7"/>
    </row>
    <row r="72" spans="1:3" ht="15">
      <c r="A72" s="2"/>
      <c r="B72" s="2"/>
      <c r="C72" s="2"/>
    </row>
    <row r="73" spans="1:3" ht="15">
      <c r="A73" s="6" t="s">
        <v>69</v>
      </c>
      <c r="B73" s="7">
        <v>57820.54</v>
      </c>
      <c r="C73" s="7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78D4E-EAEC-488D-9284-3B4414447C16}">
  <dimension ref="A1:D73"/>
  <sheetViews>
    <sheetView workbookViewId="0" topLeftCell="A1">
      <selection activeCell="G74" sqref="G74"/>
    </sheetView>
  </sheetViews>
  <sheetFormatPr defaultColWidth="11.421875" defaultRowHeight="15"/>
  <cols>
    <col min="1" max="1" width="34.421875" style="0" customWidth="1"/>
    <col min="2" max="2" width="13.140625" style="0" customWidth="1"/>
    <col min="3" max="3" width="12.7109375" style="0" customWidth="1"/>
  </cols>
  <sheetData>
    <row r="1" ht="15">
      <c r="A1" s="8" t="s">
        <v>0</v>
      </c>
    </row>
    <row r="2" ht="15">
      <c r="A2" s="8" t="s">
        <v>1</v>
      </c>
    </row>
    <row r="3" ht="15">
      <c r="B3" s="8" t="s">
        <v>2</v>
      </c>
    </row>
    <row r="5" spans="1:4" ht="15">
      <c r="A5" s="6" t="s">
        <v>3</v>
      </c>
      <c r="B5" s="6" t="s">
        <v>4</v>
      </c>
      <c r="C5" s="6" t="s">
        <v>5</v>
      </c>
      <c r="D5" s="6" t="s">
        <v>6</v>
      </c>
    </row>
    <row r="6" spans="1:4" ht="15">
      <c r="A6" s="2" t="s">
        <v>7</v>
      </c>
      <c r="B6" s="3">
        <v>47345</v>
      </c>
      <c r="C6" s="3">
        <v>50000</v>
      </c>
      <c r="D6" s="2"/>
    </row>
    <row r="7" spans="1:4" ht="15">
      <c r="A7" s="2" t="s">
        <v>8</v>
      </c>
      <c r="B7" s="3">
        <v>13215</v>
      </c>
      <c r="C7" s="3">
        <v>10000</v>
      </c>
      <c r="D7" s="2"/>
    </row>
    <row r="8" spans="1:4" ht="15">
      <c r="A8" s="2" t="s">
        <v>9</v>
      </c>
      <c r="B8" s="3">
        <v>22672</v>
      </c>
      <c r="C8" s="3">
        <v>15000</v>
      </c>
      <c r="D8" s="2"/>
    </row>
    <row r="9" spans="1:4" ht="15">
      <c r="A9" s="2" t="s">
        <v>10</v>
      </c>
      <c r="B9" s="3">
        <v>50100</v>
      </c>
      <c r="C9" s="3">
        <v>60000</v>
      </c>
      <c r="D9" s="2"/>
    </row>
    <row r="10" spans="1:4" ht="15">
      <c r="A10" s="2" t="s">
        <v>11</v>
      </c>
      <c r="B10" s="3">
        <v>84857.5</v>
      </c>
      <c r="C10" s="3">
        <v>60000</v>
      </c>
      <c r="D10" s="2"/>
    </row>
    <row r="11" spans="1:4" ht="15">
      <c r="A11" s="2" t="s">
        <v>12</v>
      </c>
      <c r="B11" s="3">
        <v>12011.95</v>
      </c>
      <c r="C11" s="3">
        <v>12000</v>
      </c>
      <c r="D11" s="2"/>
    </row>
    <row r="12" spans="1:4" ht="15">
      <c r="A12" s="2" t="s">
        <v>13</v>
      </c>
      <c r="B12" s="3">
        <v>33250</v>
      </c>
      <c r="C12" s="3">
        <v>30000</v>
      </c>
      <c r="D12" s="2"/>
    </row>
    <row r="13" spans="1:4" ht="15">
      <c r="A13" s="2" t="s">
        <v>14</v>
      </c>
      <c r="B13" s="3">
        <v>77254.32</v>
      </c>
      <c r="C13" s="3">
        <v>35000</v>
      </c>
      <c r="D13" s="2"/>
    </row>
    <row r="14" spans="1:4" ht="15">
      <c r="A14" s="2" t="s">
        <v>15</v>
      </c>
      <c r="B14" s="3">
        <v>28503.61</v>
      </c>
      <c r="C14" s="3">
        <v>20000</v>
      </c>
      <c r="D14" s="2"/>
    </row>
    <row r="15" spans="1:4" ht="15">
      <c r="A15" s="2" t="s">
        <v>16</v>
      </c>
      <c r="B15" s="3">
        <v>15891.19</v>
      </c>
      <c r="C15" s="3">
        <v>15000</v>
      </c>
      <c r="D15" s="2"/>
    </row>
    <row r="16" spans="1:4" ht="15">
      <c r="A16" s="2" t="s">
        <v>17</v>
      </c>
      <c r="B16" s="3">
        <v>8488</v>
      </c>
      <c r="C16" s="3">
        <v>15000</v>
      </c>
      <c r="D16" s="2"/>
    </row>
    <row r="17" spans="1:4" ht="15">
      <c r="A17" s="2" t="s">
        <v>18</v>
      </c>
      <c r="B17" s="3">
        <v>46938</v>
      </c>
      <c r="C17" s="3">
        <v>30000</v>
      </c>
      <c r="D17" s="2"/>
    </row>
    <row r="18" spans="1:4" ht="15">
      <c r="A18" s="2" t="s">
        <v>19</v>
      </c>
      <c r="B18" s="2"/>
      <c r="C18" s="3">
        <v>100000</v>
      </c>
      <c r="D18" s="2"/>
    </row>
    <row r="19" spans="1:4" ht="15">
      <c r="A19" s="6" t="s">
        <v>20</v>
      </c>
      <c r="B19" s="7">
        <v>440526.57</v>
      </c>
      <c r="C19" s="7">
        <v>452000</v>
      </c>
      <c r="D19" s="1"/>
    </row>
    <row r="20" spans="1:4" ht="15">
      <c r="A20" s="2"/>
      <c r="B20" s="2"/>
      <c r="C20" s="2"/>
      <c r="D20" s="2"/>
    </row>
    <row r="21" spans="1:4" ht="15">
      <c r="A21" s="6" t="s">
        <v>21</v>
      </c>
      <c r="B21" s="2"/>
      <c r="C21" s="2"/>
      <c r="D21" s="2"/>
    </row>
    <row r="22" spans="1:4" ht="15">
      <c r="A22" s="6" t="s">
        <v>22</v>
      </c>
      <c r="B22" s="2"/>
      <c r="C22" s="2"/>
      <c r="D22" s="2"/>
    </row>
    <row r="23" spans="1:4" ht="15">
      <c r="A23" s="2" t="s">
        <v>23</v>
      </c>
      <c r="B23" s="3">
        <v>-4450</v>
      </c>
      <c r="C23" s="3">
        <v>-10000</v>
      </c>
      <c r="D23" s="2"/>
    </row>
    <row r="24" spans="1:4" ht="15">
      <c r="A24" s="2" t="s">
        <v>24</v>
      </c>
      <c r="B24" s="3">
        <v>-37015.42</v>
      </c>
      <c r="C24" s="3">
        <v>-25000</v>
      </c>
      <c r="D24" s="2"/>
    </row>
    <row r="25" spans="1:4" ht="15">
      <c r="A25" s="2" t="s">
        <v>25</v>
      </c>
      <c r="B25" s="3">
        <v>-31071.01</v>
      </c>
      <c r="C25" s="3">
        <v>-34000</v>
      </c>
      <c r="D25" s="2"/>
    </row>
    <row r="26" spans="1:4" ht="15">
      <c r="A26" s="2" t="s">
        <v>26</v>
      </c>
      <c r="B26" s="2"/>
      <c r="C26" s="3">
        <v>-35000</v>
      </c>
      <c r="D26" s="2"/>
    </row>
    <row r="27" spans="1:4" ht="15">
      <c r="A27" s="6" t="s">
        <v>27</v>
      </c>
      <c r="B27" s="7">
        <v>-72536.43</v>
      </c>
      <c r="C27" s="7">
        <v>-104000</v>
      </c>
      <c r="D27" s="1"/>
    </row>
    <row r="28" spans="1:4" ht="15">
      <c r="A28" s="2"/>
      <c r="B28" s="2"/>
      <c r="C28" s="2"/>
      <c r="D28" s="2"/>
    </row>
    <row r="29" spans="1:4" ht="15">
      <c r="A29" s="6" t="s">
        <v>28</v>
      </c>
      <c r="B29" s="2"/>
      <c r="C29" s="2"/>
      <c r="D29" s="2"/>
    </row>
    <row r="30" spans="1:4" ht="15">
      <c r="A30" s="2" t="s">
        <v>29</v>
      </c>
      <c r="B30" s="3">
        <v>-17900</v>
      </c>
      <c r="C30" s="3">
        <v>-15000</v>
      </c>
      <c r="D30" s="2"/>
    </row>
    <row r="31" spans="1:4" ht="15">
      <c r="A31" s="2" t="s">
        <v>30</v>
      </c>
      <c r="B31" s="3">
        <v>-1287</v>
      </c>
      <c r="C31" s="3">
        <v>-1800</v>
      </c>
      <c r="D31" s="2"/>
    </row>
    <row r="32" spans="1:4" ht="15">
      <c r="A32" s="2" t="s">
        <v>31</v>
      </c>
      <c r="B32" s="2">
        <v>-924</v>
      </c>
      <c r="C32" s="2" t="s">
        <v>32</v>
      </c>
      <c r="D32" s="2"/>
    </row>
    <row r="33" spans="1:4" ht="15">
      <c r="A33" s="2" t="s">
        <v>33</v>
      </c>
      <c r="B33" s="2"/>
      <c r="C33" s="3">
        <v>-1000</v>
      </c>
      <c r="D33" s="2"/>
    </row>
    <row r="34" spans="1:4" ht="15">
      <c r="A34" s="2" t="s">
        <v>34</v>
      </c>
      <c r="B34" s="3">
        <v>-9985</v>
      </c>
      <c r="C34" s="3">
        <v>-32000</v>
      </c>
      <c r="D34" s="2"/>
    </row>
    <row r="35" spans="1:4" ht="15">
      <c r="A35" s="2" t="s">
        <v>35</v>
      </c>
      <c r="B35" s="3">
        <v>-12961.2</v>
      </c>
      <c r="C35" s="3">
        <v>-22000</v>
      </c>
      <c r="D35" s="2"/>
    </row>
    <row r="36" spans="1:4" ht="15">
      <c r="A36" s="2" t="s">
        <v>36</v>
      </c>
      <c r="B36" s="2"/>
      <c r="C36" s="3">
        <v>-10000</v>
      </c>
      <c r="D36" s="2"/>
    </row>
    <row r="37" spans="1:4" ht="15">
      <c r="A37" s="2" t="s">
        <v>37</v>
      </c>
      <c r="B37" s="3">
        <v>-4688</v>
      </c>
      <c r="C37" s="2"/>
      <c r="D37" s="2"/>
    </row>
    <row r="38" spans="1:4" ht="15">
      <c r="A38" s="2" t="s">
        <v>38</v>
      </c>
      <c r="B38" s="3">
        <v>-1319</v>
      </c>
      <c r="C38" s="2"/>
      <c r="D38" s="2"/>
    </row>
    <row r="39" spans="1:4" ht="15">
      <c r="A39" s="2" t="s">
        <v>39</v>
      </c>
      <c r="B39" s="3">
        <v>-9696.25</v>
      </c>
      <c r="C39" s="2"/>
      <c r="D39" s="2"/>
    </row>
    <row r="40" spans="1:4" ht="15">
      <c r="A40" s="2" t="s">
        <v>40</v>
      </c>
      <c r="B40" s="2">
        <v>-690</v>
      </c>
      <c r="C40" s="2"/>
      <c r="D40" s="2"/>
    </row>
    <row r="41" spans="1:4" ht="15">
      <c r="A41" s="6" t="s">
        <v>41</v>
      </c>
      <c r="B41" s="7">
        <v>-59450.45</v>
      </c>
      <c r="C41" s="7">
        <v>-81800</v>
      </c>
      <c r="D41" s="1"/>
    </row>
    <row r="42" spans="1:4" ht="15">
      <c r="A42" s="2"/>
      <c r="B42" s="2"/>
      <c r="C42" s="2"/>
      <c r="D42" s="2"/>
    </row>
    <row r="43" spans="1:4" ht="15">
      <c r="A43" s="6" t="s">
        <v>42</v>
      </c>
      <c r="B43" s="2"/>
      <c r="C43" s="2"/>
      <c r="D43" s="2"/>
    </row>
    <row r="44" spans="1:4" ht="15">
      <c r="A44" s="2" t="s">
        <v>43</v>
      </c>
      <c r="B44" s="3">
        <v>-55045</v>
      </c>
      <c r="C44" s="3">
        <v>-15000</v>
      </c>
      <c r="D44" s="2"/>
    </row>
    <row r="45" spans="1:4" ht="15">
      <c r="A45" s="2" t="s">
        <v>44</v>
      </c>
      <c r="B45" s="3">
        <v>-13834.66</v>
      </c>
      <c r="C45" s="3">
        <v>-100000</v>
      </c>
      <c r="D45" s="2"/>
    </row>
    <row r="46" spans="1:4" ht="15">
      <c r="A46" s="2" t="s">
        <v>45</v>
      </c>
      <c r="B46" s="3">
        <v>-9399.14</v>
      </c>
      <c r="C46" s="3">
        <v>-10000</v>
      </c>
      <c r="D46" s="2"/>
    </row>
    <row r="47" spans="1:4" ht="15">
      <c r="A47" s="2" t="s">
        <v>46</v>
      </c>
      <c r="B47" s="3">
        <v>-69758.61</v>
      </c>
      <c r="C47" s="3">
        <v>-80000</v>
      </c>
      <c r="D47" s="2"/>
    </row>
    <row r="48" spans="1:4" ht="15">
      <c r="A48" s="2" t="s">
        <v>47</v>
      </c>
      <c r="B48" s="3">
        <v>-10232.43</v>
      </c>
      <c r="C48" s="3">
        <v>-25000</v>
      </c>
      <c r="D48" s="2"/>
    </row>
    <row r="49" spans="1:4" ht="15">
      <c r="A49" s="2" t="s">
        <v>48</v>
      </c>
      <c r="B49" s="3">
        <v>-2556.15</v>
      </c>
      <c r="C49" s="3">
        <v>-1000</v>
      </c>
      <c r="D49" s="2"/>
    </row>
    <row r="50" spans="1:4" ht="15">
      <c r="A50" s="2" t="s">
        <v>49</v>
      </c>
      <c r="B50" s="3">
        <v>-4632.5</v>
      </c>
      <c r="C50" s="2"/>
      <c r="D50" s="2"/>
    </row>
    <row r="51" spans="1:4" ht="15">
      <c r="A51" s="2" t="s">
        <v>50</v>
      </c>
      <c r="B51" s="3">
        <v>-3085</v>
      </c>
      <c r="C51" s="2"/>
      <c r="D51" s="2"/>
    </row>
    <row r="52" spans="1:4" ht="15">
      <c r="A52" s="2" t="s">
        <v>51</v>
      </c>
      <c r="B52" s="3">
        <v>-2066.54</v>
      </c>
      <c r="C52" s="3">
        <v>-25000</v>
      </c>
      <c r="D52" s="2"/>
    </row>
    <row r="53" spans="1:4" ht="15">
      <c r="A53" s="2" t="s">
        <v>52</v>
      </c>
      <c r="B53" s="3">
        <v>-30840</v>
      </c>
      <c r="C53" s="3">
        <v>-20000</v>
      </c>
      <c r="D53" s="2"/>
    </row>
    <row r="54" spans="1:4" ht="15">
      <c r="A54" s="2" t="s">
        <v>53</v>
      </c>
      <c r="B54" s="2">
        <v>-896</v>
      </c>
      <c r="C54" s="3">
        <v>-10000</v>
      </c>
      <c r="D54" s="2"/>
    </row>
    <row r="55" spans="1:4" ht="15">
      <c r="A55" s="2" t="s">
        <v>54</v>
      </c>
      <c r="B55" s="3">
        <v>-3470.51</v>
      </c>
      <c r="C55" s="2"/>
      <c r="D55" s="2"/>
    </row>
    <row r="56" spans="1:4" ht="15">
      <c r="A56" s="6" t="s">
        <v>55</v>
      </c>
      <c r="B56" s="7">
        <v>-205816.54</v>
      </c>
      <c r="C56" s="7">
        <v>-286000</v>
      </c>
      <c r="D56" s="1"/>
    </row>
    <row r="57" spans="1:4" ht="15">
      <c r="A57" s="2"/>
      <c r="B57" s="2"/>
      <c r="C57" s="2"/>
      <c r="D57" s="2"/>
    </row>
    <row r="58" spans="1:4" ht="15">
      <c r="A58" s="6" t="s">
        <v>56</v>
      </c>
      <c r="B58" s="2"/>
      <c r="C58" s="2"/>
      <c r="D58" s="2"/>
    </row>
    <row r="59" spans="1:4" ht="15">
      <c r="A59" s="2" t="s">
        <v>57</v>
      </c>
      <c r="B59" s="2"/>
      <c r="C59" s="3">
        <v>-7000</v>
      </c>
      <c r="D59" s="2"/>
    </row>
    <row r="60" spans="1:4" ht="15">
      <c r="A60" s="2" t="s">
        <v>58</v>
      </c>
      <c r="B60" s="3">
        <v>-2725</v>
      </c>
      <c r="C60" s="2"/>
      <c r="D60" s="2"/>
    </row>
    <row r="61" spans="1:4" ht="15">
      <c r="A61" s="2" t="s">
        <v>59</v>
      </c>
      <c r="B61" s="3">
        <v>-40902</v>
      </c>
      <c r="C61" s="3">
        <v>-38000</v>
      </c>
      <c r="D61" s="2"/>
    </row>
    <row r="62" spans="1:4" ht="15">
      <c r="A62" s="2" t="s">
        <v>60</v>
      </c>
      <c r="B62" s="3">
        <v>-5361.93</v>
      </c>
      <c r="C62" s="2">
        <v>-200</v>
      </c>
      <c r="D62" s="2"/>
    </row>
    <row r="63" spans="1:4" ht="15">
      <c r="A63" s="2" t="s">
        <v>61</v>
      </c>
      <c r="B63" s="3">
        <v>-1364.4</v>
      </c>
      <c r="C63" s="3">
        <v>-1000</v>
      </c>
      <c r="D63" s="2"/>
    </row>
    <row r="64" spans="1:4" ht="15">
      <c r="A64" s="6" t="s">
        <v>62</v>
      </c>
      <c r="B64" s="7">
        <v>-50353.33</v>
      </c>
      <c r="C64" s="7">
        <v>-46200</v>
      </c>
      <c r="D64" s="1"/>
    </row>
    <row r="65" spans="1:4" ht="15">
      <c r="A65" s="2"/>
      <c r="B65" s="2"/>
      <c r="C65" s="2"/>
      <c r="D65" s="2"/>
    </row>
    <row r="66" spans="1:4" ht="15">
      <c r="A66" s="6" t="s">
        <v>63</v>
      </c>
      <c r="B66" s="2"/>
      <c r="C66" s="2"/>
      <c r="D66" s="2"/>
    </row>
    <row r="67" spans="1:4" ht="15">
      <c r="A67" s="2" t="s">
        <v>64</v>
      </c>
      <c r="B67" s="3">
        <v>6223.79</v>
      </c>
      <c r="C67" s="2">
        <v>900</v>
      </c>
      <c r="D67" s="2"/>
    </row>
    <row r="68" spans="1:4" ht="15">
      <c r="A68" s="2" t="s">
        <v>65</v>
      </c>
      <c r="B68" s="2">
        <v>-560</v>
      </c>
      <c r="C68" s="2"/>
      <c r="D68" s="2"/>
    </row>
    <row r="69" spans="1:4" ht="15">
      <c r="A69" s="2" t="s">
        <v>66</v>
      </c>
      <c r="B69" s="2">
        <v>-213.07</v>
      </c>
      <c r="C69" s="2"/>
      <c r="D69" s="2"/>
    </row>
    <row r="70" spans="1:4" ht="15">
      <c r="A70" s="2" t="s">
        <v>67</v>
      </c>
      <c r="B70" s="2"/>
      <c r="C70" s="3">
        <v>-5000</v>
      </c>
      <c r="D70" s="2"/>
    </row>
    <row r="71" spans="1:4" ht="15">
      <c r="A71" s="6" t="s">
        <v>68</v>
      </c>
      <c r="B71" s="7">
        <v>5450.72</v>
      </c>
      <c r="C71" s="7">
        <v>-70100</v>
      </c>
      <c r="D71" s="1"/>
    </row>
    <row r="72" spans="1:4" ht="15">
      <c r="A72" s="2"/>
      <c r="B72" s="2"/>
      <c r="C72" s="2"/>
      <c r="D72" s="2" t="s">
        <v>32</v>
      </c>
    </row>
    <row r="73" spans="1:4" ht="15">
      <c r="A73" s="6" t="s">
        <v>69</v>
      </c>
      <c r="B73" s="7">
        <v>57820.54</v>
      </c>
      <c r="C73" s="7">
        <v>-70100</v>
      </c>
      <c r="D73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Liv Mari Kroken</cp:lastModifiedBy>
  <cp:lastPrinted>2024-03-06T07:24:44Z</cp:lastPrinted>
  <dcterms:created xsi:type="dcterms:W3CDTF">2024-01-29T14:00:30Z</dcterms:created>
  <dcterms:modified xsi:type="dcterms:W3CDTF">2024-03-06T07:24:50Z</dcterms:modified>
  <cp:category/>
  <cp:version/>
  <cp:contentType/>
  <cp:contentStatus/>
</cp:coreProperties>
</file>